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8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_xlnm.Print_Area" localSheetId="0">Hoja1!$A$1:$G$36</definedName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9" i="1"/>
  <c r="F9" i="1"/>
  <c r="F29" i="1" s="1"/>
  <c r="E9" i="1"/>
  <c r="D9" i="1"/>
  <c r="C9" i="1"/>
  <c r="B9" i="1"/>
  <c r="B29" i="1" s="1"/>
  <c r="A5" i="1"/>
  <c r="A2" i="1"/>
  <c r="C29" i="1" l="1"/>
  <c r="G29" i="1"/>
  <c r="D29" i="1"/>
  <c r="E29" i="1"/>
</calcChain>
</file>

<file path=xl/sharedStrings.xml><?xml version="1.0" encoding="utf-8"?>
<sst xmlns="http://schemas.openxmlformats.org/spreadsheetml/2006/main" count="34" uniqueCount="25">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</sst>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" fontId="5" fillId="0" borderId="12" xfId="1" applyNumberFormat="1" applyFont="1" applyBorder="1" applyAlignment="1">
      <alignment vertical="center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 indent="3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2730500</xdr:colOff>
      <xdr:row>30</xdr:row>
      <xdr:rowOff>0</xdr:rowOff>
    </xdr:from>
    <xdr:to>
      <xdr:col>1</xdr:col>
      <xdr:colOff>1349375</xdr:colOff>
      <xdr:row>33</xdr:row>
      <xdr:rowOff>0</xdr:rowOff>
    </xdr:to>
    <xdr:sp macro="" textlink="">
      <xdr:nvSpPr>
        <xdr:cNvPr id="2" name="6 CuadroTexto"/>
        <xdr:cNvSpPr txBox="1"/>
      </xdr:nvSpPr>
      <xdr:spPr>
        <a:xfrm>
          <a:off x="2730500" y="5984875"/>
          <a:ext cx="257175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4</xdr:col>
      <xdr:colOff>47625</xdr:colOff>
      <xdr:row>30</xdr:row>
      <xdr:rowOff>28576</xdr:rowOff>
    </xdr:from>
    <xdr:to>
      <xdr:col>6</xdr:col>
      <xdr:colOff>457200</xdr:colOff>
      <xdr:row>33</xdr:row>
      <xdr:rowOff>0</xdr:rowOff>
    </xdr:to>
    <xdr:sp macro="" textlink="">
      <xdr:nvSpPr>
        <xdr:cNvPr id="4" name="9 CuadroTexto"/>
        <xdr:cNvSpPr txBox="1"/>
      </xdr:nvSpPr>
      <xdr:spPr>
        <a:xfrm>
          <a:off x="8143875" y="6013451"/>
          <a:ext cx="3171825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1er%20TRIMESTRE%20marzo/0361_LDF_1803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ALLENDE,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abSelected="1" topLeftCell="A25" zoomScaleNormal="100" workbookViewId="0">
      <selection activeCell="A30" sqref="A30:L3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21" x14ac:dyDescent="0.25">
      <c r="A1" s="25" t="s">
        <v>0</v>
      </c>
      <c r="B1" s="25"/>
      <c r="C1" s="25"/>
      <c r="D1" s="25"/>
      <c r="E1" s="25"/>
      <c r="F1" s="25"/>
      <c r="G1" s="26"/>
    </row>
    <row r="2" spans="1:7" x14ac:dyDescent="0.25">
      <c r="A2" s="27" t="str">
        <f>ENTE_PUBLICO_A</f>
        <v>UNIVERSIDAD TECNOLOGICA DE SAN MIGUEL ALLENDE, Gobierno del Estado de Guanajuato (a)</v>
      </c>
      <c r="B2" s="28"/>
      <c r="C2" s="28"/>
      <c r="D2" s="28"/>
      <c r="E2" s="28"/>
      <c r="F2" s="28"/>
      <c r="G2" s="29"/>
    </row>
    <row r="3" spans="1:7" x14ac:dyDescent="0.25">
      <c r="A3" s="30" t="s">
        <v>1</v>
      </c>
      <c r="B3" s="31"/>
      <c r="C3" s="31"/>
      <c r="D3" s="31"/>
      <c r="E3" s="31"/>
      <c r="F3" s="31"/>
      <c r="G3" s="32"/>
    </row>
    <row r="4" spans="1:7" x14ac:dyDescent="0.25">
      <c r="A4" s="30" t="s">
        <v>2</v>
      </c>
      <c r="B4" s="31"/>
      <c r="C4" s="31"/>
      <c r="D4" s="31"/>
      <c r="E4" s="31"/>
      <c r="F4" s="31"/>
      <c r="G4" s="32"/>
    </row>
    <row r="5" spans="1:7" x14ac:dyDescent="0.25">
      <c r="A5" s="33" t="str">
        <f>TRIMESTRE</f>
        <v>Del 1 de enero al 30 de marzo de 2018 (b)</v>
      </c>
      <c r="B5" s="34"/>
      <c r="C5" s="34"/>
      <c r="D5" s="34"/>
      <c r="E5" s="34"/>
      <c r="F5" s="34"/>
      <c r="G5" s="35"/>
    </row>
    <row r="6" spans="1:7" x14ac:dyDescent="0.25">
      <c r="A6" s="36" t="s">
        <v>3</v>
      </c>
      <c r="B6" s="37"/>
      <c r="C6" s="37"/>
      <c r="D6" s="37"/>
      <c r="E6" s="37"/>
      <c r="F6" s="37"/>
      <c r="G6" s="38"/>
    </row>
    <row r="7" spans="1:7" x14ac:dyDescent="0.25">
      <c r="A7" s="20" t="s">
        <v>4</v>
      </c>
      <c r="B7" s="22" t="s">
        <v>5</v>
      </c>
      <c r="C7" s="22"/>
      <c r="D7" s="22"/>
      <c r="E7" s="22"/>
      <c r="F7" s="22"/>
      <c r="G7" s="23" t="s">
        <v>6</v>
      </c>
    </row>
    <row r="8" spans="1:7" ht="30" x14ac:dyDescent="0.25">
      <c r="A8" s="21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24"/>
    </row>
    <row r="9" spans="1:7" x14ac:dyDescent="0.25">
      <c r="A9" s="3" t="s">
        <v>12</v>
      </c>
      <c r="B9" s="4">
        <f>SUM(B10:GASTO_NE_FIN_01)</f>
        <v>25631277.68</v>
      </c>
      <c r="C9" s="4">
        <f>SUM(C10:GASTO_NE_FIN_02)</f>
        <v>8712492.7899999991</v>
      </c>
      <c r="D9" s="4">
        <f>SUM(D10:GASTO_NE_FIN_03)</f>
        <v>34343770.469999999</v>
      </c>
      <c r="E9" s="4">
        <f>SUM(E10:GASTO_NE_FIN_04)</f>
        <v>6426506.7800000003</v>
      </c>
      <c r="F9" s="4">
        <f>SUM(F10:GASTO_NE_FIN_05)</f>
        <v>6426506.7800000003</v>
      </c>
      <c r="G9" s="4">
        <f>SUM(G10:GASTO_NE_FIN_06)</f>
        <v>27917263.690000001</v>
      </c>
    </row>
    <row r="10" spans="1:7" s="7" customFormat="1" x14ac:dyDescent="0.25">
      <c r="A10" s="5" t="s">
        <v>13</v>
      </c>
      <c r="B10" s="6">
        <v>2385929.59</v>
      </c>
      <c r="C10" s="6">
        <v>0</v>
      </c>
      <c r="D10" s="6">
        <v>2385929.59</v>
      </c>
      <c r="E10" s="6">
        <v>777796.71</v>
      </c>
      <c r="F10" s="6">
        <v>777796.71</v>
      </c>
      <c r="G10" s="6">
        <v>1608132.88</v>
      </c>
    </row>
    <row r="11" spans="1:7" s="7" customFormat="1" x14ac:dyDescent="0.25">
      <c r="A11" s="5" t="s">
        <v>14</v>
      </c>
      <c r="B11" s="6">
        <v>13544980.77</v>
      </c>
      <c r="C11" s="6">
        <v>659894.03</v>
      </c>
      <c r="D11" s="6">
        <v>14204874.799999999</v>
      </c>
      <c r="E11" s="6">
        <v>3804938.73</v>
      </c>
      <c r="F11" s="6">
        <v>3804938.73</v>
      </c>
      <c r="G11" s="6">
        <v>10399936.069999998</v>
      </c>
    </row>
    <row r="12" spans="1:7" s="7" customFormat="1" x14ac:dyDescent="0.25">
      <c r="A12" s="5" t="s">
        <v>15</v>
      </c>
      <c r="B12" s="6">
        <v>1951783.94</v>
      </c>
      <c r="C12" s="6">
        <v>0</v>
      </c>
      <c r="D12" s="6">
        <v>1951783.94</v>
      </c>
      <c r="E12" s="6">
        <v>332175.23</v>
      </c>
      <c r="F12" s="6">
        <v>332175.23</v>
      </c>
      <c r="G12" s="6">
        <v>1619608.71</v>
      </c>
    </row>
    <row r="13" spans="1:7" s="7" customFormat="1" x14ac:dyDescent="0.25">
      <c r="A13" s="5" t="s">
        <v>16</v>
      </c>
      <c r="B13" s="6">
        <v>7748583.3799999999</v>
      </c>
      <c r="C13" s="6">
        <v>148650.81</v>
      </c>
      <c r="D13" s="6">
        <v>7897234.1899999995</v>
      </c>
      <c r="E13" s="6">
        <v>1155609.3899999999</v>
      </c>
      <c r="F13" s="6">
        <v>1155609.3899999999</v>
      </c>
      <c r="G13" s="6">
        <v>6741624.7999999998</v>
      </c>
    </row>
    <row r="14" spans="1:7" s="7" customFormat="1" x14ac:dyDescent="0.25">
      <c r="A14" s="5" t="s">
        <v>17</v>
      </c>
      <c r="B14" s="6">
        <v>0</v>
      </c>
      <c r="C14" s="6">
        <v>4083460.79</v>
      </c>
      <c r="D14" s="6">
        <v>4083460.79</v>
      </c>
      <c r="E14" s="6">
        <v>255684.69</v>
      </c>
      <c r="F14" s="6">
        <v>255684.69</v>
      </c>
      <c r="G14" s="6">
        <v>3827776.1</v>
      </c>
    </row>
    <row r="15" spans="1:7" s="7" customFormat="1" x14ac:dyDescent="0.25">
      <c r="A15" s="5" t="s">
        <v>18</v>
      </c>
      <c r="B15" s="6">
        <v>0</v>
      </c>
      <c r="C15" s="6">
        <v>3820487.16</v>
      </c>
      <c r="D15" s="6">
        <v>3820487.16</v>
      </c>
      <c r="E15" s="6">
        <v>100302.03</v>
      </c>
      <c r="F15" s="6">
        <v>100302.03</v>
      </c>
      <c r="G15" s="6">
        <v>3720185.1300000004</v>
      </c>
    </row>
    <row r="16" spans="1:7" s="7" customFormat="1" x14ac:dyDescent="0.25">
      <c r="A16" s="5" t="s">
        <v>19</v>
      </c>
      <c r="B16" s="6"/>
      <c r="C16" s="6"/>
      <c r="D16" s="6">
        <v>0</v>
      </c>
      <c r="E16" s="6"/>
      <c r="F16" s="6"/>
      <c r="G16" s="6">
        <v>0</v>
      </c>
    </row>
    <row r="17" spans="1:12" s="7" customFormat="1" x14ac:dyDescent="0.25">
      <c r="A17" s="5" t="s">
        <v>20</v>
      </c>
      <c r="B17" s="6"/>
      <c r="C17" s="6"/>
      <c r="D17" s="6">
        <v>0</v>
      </c>
      <c r="E17" s="6"/>
      <c r="F17" s="6"/>
      <c r="G17" s="6">
        <v>0</v>
      </c>
    </row>
    <row r="18" spans="1:12" x14ac:dyDescent="0.25">
      <c r="A18" s="8" t="s">
        <v>21</v>
      </c>
      <c r="B18" s="9"/>
      <c r="C18" s="9"/>
      <c r="D18" s="9"/>
      <c r="E18" s="9"/>
      <c r="F18" s="9"/>
      <c r="G18" s="9"/>
    </row>
    <row r="19" spans="1:12" s="7" customFormat="1" x14ac:dyDescent="0.25">
      <c r="A19" s="10" t="s">
        <v>22</v>
      </c>
      <c r="B19" s="11">
        <f>SUM(B20:GASTO_E_FIN_01)</f>
        <v>0</v>
      </c>
      <c r="C19" s="11">
        <f>SUM(C20:GASTO_E_FIN_02)</f>
        <v>1166065</v>
      </c>
      <c r="D19" s="11">
        <f>SUM(D20:GASTO_E_FIN_03)</f>
        <v>1166065</v>
      </c>
      <c r="E19" s="11">
        <f>SUM(E20:GASTO_E_FIN_04)</f>
        <v>0</v>
      </c>
      <c r="F19" s="11">
        <f>SUM(F20:GASTO_E_FIN_05)</f>
        <v>0</v>
      </c>
      <c r="G19" s="11">
        <f>SUM(G20:GASTO_E_FIN_06)</f>
        <v>1166065</v>
      </c>
    </row>
    <row r="20" spans="1:12" s="7" customFormat="1" x14ac:dyDescent="0.25">
      <c r="A20" s="5" t="s">
        <v>13</v>
      </c>
      <c r="B20" s="6">
        <v>0</v>
      </c>
      <c r="C20" s="6">
        <v>1166065</v>
      </c>
      <c r="D20" s="6">
        <v>1166065</v>
      </c>
      <c r="E20" s="6">
        <v>0</v>
      </c>
      <c r="F20" s="6">
        <v>0</v>
      </c>
      <c r="G20" s="6">
        <v>1166065</v>
      </c>
    </row>
    <row r="21" spans="1:12" s="7" customFormat="1" x14ac:dyDescent="0.25">
      <c r="A21" s="5" t="s">
        <v>14</v>
      </c>
      <c r="B21" s="6"/>
      <c r="C21" s="6"/>
      <c r="D21" s="6">
        <v>0</v>
      </c>
      <c r="E21" s="6"/>
      <c r="F21" s="6"/>
      <c r="G21" s="6">
        <v>0</v>
      </c>
    </row>
    <row r="22" spans="1:12" s="7" customFormat="1" x14ac:dyDescent="0.25">
      <c r="A22" s="5" t="s">
        <v>15</v>
      </c>
      <c r="B22" s="6"/>
      <c r="C22" s="6"/>
      <c r="D22" s="6">
        <v>0</v>
      </c>
      <c r="E22" s="6"/>
      <c r="F22" s="6"/>
      <c r="G22" s="6">
        <v>0</v>
      </c>
    </row>
    <row r="23" spans="1:12" s="7" customFormat="1" x14ac:dyDescent="0.25">
      <c r="A23" s="5" t="s">
        <v>16</v>
      </c>
      <c r="B23" s="6"/>
      <c r="C23" s="6"/>
      <c r="D23" s="6">
        <v>0</v>
      </c>
      <c r="E23" s="6"/>
      <c r="F23" s="6"/>
      <c r="G23" s="6">
        <v>0</v>
      </c>
    </row>
    <row r="24" spans="1:12" s="7" customFormat="1" x14ac:dyDescent="0.25">
      <c r="A24" s="5" t="s">
        <v>17</v>
      </c>
      <c r="B24" s="6"/>
      <c r="C24" s="6"/>
      <c r="D24" s="6">
        <v>0</v>
      </c>
      <c r="E24" s="6"/>
      <c r="F24" s="6"/>
      <c r="G24" s="6">
        <v>0</v>
      </c>
    </row>
    <row r="25" spans="1:12" s="7" customFormat="1" x14ac:dyDescent="0.25">
      <c r="A25" s="5" t="s">
        <v>18</v>
      </c>
      <c r="B25" s="6"/>
      <c r="C25" s="6"/>
      <c r="D25" s="6">
        <v>0</v>
      </c>
      <c r="E25" s="6"/>
      <c r="F25" s="6"/>
      <c r="G25" s="6">
        <v>0</v>
      </c>
    </row>
    <row r="26" spans="1:12" s="7" customFormat="1" x14ac:dyDescent="0.25">
      <c r="A26" s="5" t="s">
        <v>19</v>
      </c>
      <c r="B26" s="6"/>
      <c r="C26" s="6"/>
      <c r="D26" s="6">
        <v>0</v>
      </c>
      <c r="E26" s="6"/>
      <c r="F26" s="6"/>
      <c r="G26" s="6">
        <v>0</v>
      </c>
    </row>
    <row r="27" spans="1:12" s="7" customFormat="1" x14ac:dyDescent="0.25">
      <c r="A27" s="5" t="s">
        <v>20</v>
      </c>
      <c r="B27" s="6"/>
      <c r="C27" s="6"/>
      <c r="D27" s="6">
        <v>0</v>
      </c>
      <c r="E27" s="6"/>
      <c r="F27" s="6"/>
      <c r="G27" s="6">
        <v>0</v>
      </c>
    </row>
    <row r="28" spans="1:12" x14ac:dyDescent="0.25">
      <c r="A28" s="8" t="s">
        <v>21</v>
      </c>
      <c r="B28" s="9"/>
      <c r="C28" s="9"/>
      <c r="D28" s="9"/>
      <c r="E28" s="9"/>
      <c r="F28" s="9"/>
      <c r="G28" s="9"/>
    </row>
    <row r="29" spans="1:12" x14ac:dyDescent="0.25">
      <c r="A29" s="18" t="s">
        <v>23</v>
      </c>
      <c r="B29" s="19">
        <f>GASTO_NE_T1+GASTO_E_T1</f>
        <v>25631277.68</v>
      </c>
      <c r="C29" s="19">
        <f>GASTO_NE_T2+GASTO_E_T2</f>
        <v>9878557.7899999991</v>
      </c>
      <c r="D29" s="19">
        <f>GASTO_NE_T3+GASTO_E_T3</f>
        <v>35509835.469999999</v>
      </c>
      <c r="E29" s="19">
        <f>GASTO_NE_T4+GASTO_E_T4</f>
        <v>6426506.7800000003</v>
      </c>
      <c r="F29" s="19">
        <f>GASTO_NE_T5+GASTO_E_T5</f>
        <v>6426506.7800000003</v>
      </c>
      <c r="G29" s="19">
        <f>GASTO_NE_T6+GASTO_E_T6</f>
        <v>29083328.690000001</v>
      </c>
    </row>
    <row r="30" spans="1:12" x14ac:dyDescent="0.25">
      <c r="A30" s="39" t="s">
        <v>24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x14ac:dyDescent="0.25">
      <c r="A31" s="13"/>
      <c r="B31" s="14"/>
      <c r="C31" s="14"/>
      <c r="D31" s="14"/>
      <c r="E31" s="14"/>
      <c r="F31" s="14"/>
      <c r="G31" s="14"/>
    </row>
    <row r="32" spans="1:12" x14ac:dyDescent="0.25">
      <c r="A32" s="13"/>
      <c r="B32" s="14"/>
      <c r="C32" s="14"/>
      <c r="D32" s="14"/>
      <c r="E32" s="14"/>
      <c r="F32" s="14"/>
      <c r="G32" s="14"/>
    </row>
    <row r="33" spans="1:7" x14ac:dyDescent="0.25">
      <c r="A33" s="15"/>
      <c r="B33" s="16"/>
      <c r="C33" s="16"/>
      <c r="D33" s="16"/>
      <c r="E33" s="16"/>
      <c r="F33" s="16"/>
      <c r="G33" s="17"/>
    </row>
    <row r="34" spans="1:7" hidden="1" x14ac:dyDescent="0.25">
      <c r="A34" s="1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 B31:G32">
      <formula1>-1.79769313486231E+100</formula1>
      <formula2>1.79769313486231E+100</formula2>
    </dataValidation>
  </dataValidations>
  <pageMargins left="0.7" right="0.7" top="0.75" bottom="0.75" header="0.3" footer="0.3"/>
  <pageSetup paperSize="9" scale="4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</vt:i4>
      </vt:variant>
    </vt:vector>
  </HeadingPairs>
  <TitlesOfParts>
    <vt:vector size="26" baseType="lpstr">
      <vt:lpstr>Hoja1</vt:lpstr>
      <vt:lpstr>Hoja1!Área_de_impresión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UTSMA-09</cp:lastModifiedBy>
  <dcterms:created xsi:type="dcterms:W3CDTF">2018-05-02T17:02:47Z</dcterms:created>
  <dcterms:modified xsi:type="dcterms:W3CDTF">2018-05-09T20:29:17Z</dcterms:modified>
</cp:coreProperties>
</file>